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τοποθετήσεις" sheetId="1" r:id="rId1"/>
    <sheet name="νέα κενά" sheetId="2" r:id="rId2"/>
  </sheets>
  <definedNames/>
  <calcPr fullCalcOnLoad="1"/>
</workbook>
</file>

<file path=xl/comments2.xml><?xml version="1.0" encoding="utf-8"?>
<comments xmlns="http://schemas.openxmlformats.org/spreadsheetml/2006/main">
  <authors>
    <author>D ATHENS</author>
  </authors>
  <commentList>
    <comment ref="AM1" authorId="0">
      <text>
        <r>
          <rPr>
            <b/>
            <sz val="8"/>
            <rFont val="Tahoma"/>
            <family val="2"/>
          </rPr>
          <t>ΦΥΤΙΚΗΣ ΠΑΡΑΓΩΓΗΣ</t>
        </r>
      </text>
    </comment>
    <comment ref="AI2" authorId="0">
      <text>
        <r>
          <rPr>
            <b/>
            <sz val="8"/>
            <rFont val="Tahoma"/>
            <family val="2"/>
          </rPr>
          <t>ΜΗΧΑΝΟΛΟΓΟΣ</t>
        </r>
      </text>
    </comment>
    <comment ref="G17" authorId="0">
      <text>
        <r>
          <rPr>
            <b/>
            <sz val="8"/>
            <rFont val="Tahoma"/>
            <family val="2"/>
          </rPr>
          <t>μπορούμε να βάλουμε την αποσπασμένη (μέσω ΠΥΣΔΕ) σε Τ.Ε. χωρίς πριν να έχουν τοποθετηθεί οι αναπληρωτές σε ΣΜΕΑΕ;</t>
        </r>
      </text>
    </comment>
    <comment ref="R20" authorId="0">
      <text>
        <r>
          <rPr>
            <b/>
            <sz val="8"/>
            <rFont val="Tahoma"/>
            <family val="2"/>
          </rPr>
          <t>φεύγει η Λελίγκου και έρχεται για συμπλήρωση από το κωφών για 7 ώρες.</t>
        </r>
      </text>
    </comment>
  </commentList>
</comments>
</file>

<file path=xl/sharedStrings.xml><?xml version="1.0" encoding="utf-8"?>
<sst xmlns="http://schemas.openxmlformats.org/spreadsheetml/2006/main" count="342" uniqueCount="216">
  <si>
    <t xml:space="preserve">Επώνυμο </t>
  </si>
  <si>
    <t>Όνομα</t>
  </si>
  <si>
    <t>Σχολική Μονάδα 1</t>
  </si>
  <si>
    <t>Σχολική Μονάδα 2</t>
  </si>
  <si>
    <t>Σχολική Μονάδα 3</t>
  </si>
  <si>
    <t>ΛΕΟΝΤΙΑΔΟΥ</t>
  </si>
  <si>
    <t>ΕΛΕΝΗ</t>
  </si>
  <si>
    <t>ΠΕ02.50</t>
  </si>
  <si>
    <t>ΡΩΙΜΠΑ</t>
  </si>
  <si>
    <t>ΑΛΕΞΑΝΔΡΑ</t>
  </si>
  <si>
    <t>ΓΚΑΛΒΟΥ</t>
  </si>
  <si>
    <t>ΒΑΣΙΛΙΚΗ</t>
  </si>
  <si>
    <t>ΧΑΤΖΗΡΑΦΑΗΛΙΔΗΣ</t>
  </si>
  <si>
    <t>ΚΟΣΜΑΣ</t>
  </si>
  <si>
    <t>ΔΕΓΛΕΡΗ</t>
  </si>
  <si>
    <t>ΕΥΑΝΘΙΑ</t>
  </si>
  <si>
    <t>ΛΑΔΟΠΟΥΛΟΣ</t>
  </si>
  <si>
    <t>ΕΥΣΤΡΑΤΙΟΣ</t>
  </si>
  <si>
    <t>ΚΑΤΣΑΜΑΓΚΟΥ</t>
  </si>
  <si>
    <t>ΜΑΡΙΑ</t>
  </si>
  <si>
    <t>ΘΩΜΑ</t>
  </si>
  <si>
    <t>ΘΕΟΔΟΣΙΑ</t>
  </si>
  <si>
    <t>ΤΣΕΡΚΕΖΗ</t>
  </si>
  <si>
    <t>ΜΑΓΔΑΛΗΝΗ</t>
  </si>
  <si>
    <t>ΜΑΛΛΗ-ΠΟΛΛΑΚΗ</t>
  </si>
  <si>
    <t>ΜΥΡΤΩ</t>
  </si>
  <si>
    <t>ΜΠΟΥΡΟΥΤΖΗΚΑ</t>
  </si>
  <si>
    <t>ΔΕΣΠΟΙΝΑ</t>
  </si>
  <si>
    <t>ΠΑΠΑΔΟΠΟΥΛΟΥ</t>
  </si>
  <si>
    <t>ΕΥΓΕΝΙΑ-ΣΤΕΡΓΙΑΝΗ</t>
  </si>
  <si>
    <t>ΚΡΙΑΡΑ</t>
  </si>
  <si>
    <t>ΠΕ03.50</t>
  </si>
  <si>
    <t>ΠΟΛΥΧΡΟΝΟΠΟΥΛΟΥ</t>
  </si>
  <si>
    <t>ΕΥΣΤΑΘΙΑ</t>
  </si>
  <si>
    <t>ΜΑΛΛΙΑΚΑΣ</t>
  </si>
  <si>
    <t>ΧΡΗΣΤΟΥ</t>
  </si>
  <si>
    <t>ΝΙΚΟΛΑΟΣ</t>
  </si>
  <si>
    <t>ΡΟΥΜΠΟΥ</t>
  </si>
  <si>
    <t>ΚΩΝΣΤΑΝΤΙΝΑ</t>
  </si>
  <si>
    <t xml:space="preserve">ΓΙΑΝΝΑΚΟΠΟΥΛΟΣ </t>
  </si>
  <si>
    <t xml:space="preserve">ΧΑΡΑΛΑΜΠΟΣ </t>
  </si>
  <si>
    <t>ΓΕΩΡΓΑΚΟΠΟΥΛΟΥ</t>
  </si>
  <si>
    <t>ΑΓΓΕΛΙΚΑ</t>
  </si>
  <si>
    <t>ΑΝΑΣΤΑΣΟΠΟΥΛΟΣ</t>
  </si>
  <si>
    <t>ΑΧΙΛΛΕΑΣ</t>
  </si>
  <si>
    <t>ΦΟΥΝΤΟΥΛΑΚΗΣ</t>
  </si>
  <si>
    <t>ΜΑΡΙΟΜΑΝΟΥΣΟΣ</t>
  </si>
  <si>
    <t>ΚΑΡΑΘΑΝΑΣΗ</t>
  </si>
  <si>
    <t>ΑΝΑΣΤΑΣΙΑ</t>
  </si>
  <si>
    <t>ΠΑΝΑΓΗΣ</t>
  </si>
  <si>
    <t>ΜΟΘΩΝΑΙΟΣ</t>
  </si>
  <si>
    <t>ΑΝΤΩΝΙΟΣ</t>
  </si>
  <si>
    <t>ΜΑΡΘΑ</t>
  </si>
  <si>
    <t>ΤΣΑΚΙΡΗ</t>
  </si>
  <si>
    <t>ΕΥΑΓΓΕΛΙΑ</t>
  </si>
  <si>
    <t>ΖΙΑΚΑΣ</t>
  </si>
  <si>
    <t>ΠΕ04.01.50</t>
  </si>
  <si>
    <t>ΛΕΛΙΓΚΟΥ</t>
  </si>
  <si>
    <t>ΔΗΜΗΤΡΑ</t>
  </si>
  <si>
    <t>ΛΕΟΥΣΗ</t>
  </si>
  <si>
    <t xml:space="preserve">ΚΡΗΤΙΚΟΣ </t>
  </si>
  <si>
    <t>ΒΑΣΙΛΕΙΟΣ</t>
  </si>
  <si>
    <t>ΠΕ04.02.50</t>
  </si>
  <si>
    <t>ΦΥΤΙΛΗ</t>
  </si>
  <si>
    <t>ΧΡΙΣΤΙΝΑ</t>
  </si>
  <si>
    <t>ΠΕ08.50</t>
  </si>
  <si>
    <t>ΕΕΕΕΚ</t>
  </si>
  <si>
    <t>ΜΙΧΑ</t>
  </si>
  <si>
    <t>ΜΑΝΤΖΟΥΚΑ</t>
  </si>
  <si>
    <t>ΑΝΤΩΝΙΑ</t>
  </si>
  <si>
    <t>ΓΟΥΤΣΙΑΣ</t>
  </si>
  <si>
    <t>ΙΩΑΝΝΗΣ</t>
  </si>
  <si>
    <t>ΤΣΕΓΓΕΝΕ</t>
  </si>
  <si>
    <t>ΠΑΝΑΓΙΩΤΑ</t>
  </si>
  <si>
    <t>ΠΕ10.50</t>
  </si>
  <si>
    <t>ΣΕΡΕΤΗΣ</t>
  </si>
  <si>
    <t>ΚΩΝΣΤΑΝΤΙΝΟΣ</t>
  </si>
  <si>
    <t>ΚΕΡΑΜΙΔΑΣ</t>
  </si>
  <si>
    <t>ΑΝΔΡΕΑΣ</t>
  </si>
  <si>
    <t>ΠΕ11.01</t>
  </si>
  <si>
    <t>ΒΑΣΙΛΕΙΑΔΟΥ</t>
  </si>
  <si>
    <t>ΠΕ16.01.50</t>
  </si>
  <si>
    <t>ΜΗΛΑΣ</t>
  </si>
  <si>
    <t>ΡΟΥΝΤΙΝ</t>
  </si>
  <si>
    <t>ΜΠΙΚΟΥ</t>
  </si>
  <si>
    <t>ΠΕ17.06.50</t>
  </si>
  <si>
    <t>ΡΗΜΠΑΠΗΣ</t>
  </si>
  <si>
    <t>ΣΩΤΗΡΙΟΣ</t>
  </si>
  <si>
    <t>ΠΕ17.02.50</t>
  </si>
  <si>
    <t>ΤΣΟΛΑΚΙΔΗΣ</t>
  </si>
  <si>
    <t>ΓΕΩΡΓΙΟΣ</t>
  </si>
  <si>
    <t>ΠΕ18.12.50</t>
  </si>
  <si>
    <t>ΣΧΩΡΗ</t>
  </si>
  <si>
    <t>ΣΠΥΡΙΔΟΥΛΑ</t>
  </si>
  <si>
    <t>ΜΠΑΤΖΙΟΛΑ</t>
  </si>
  <si>
    <t>ΜΙΜΙΚΑ</t>
  </si>
  <si>
    <t>ΠΕ18.16.50</t>
  </si>
  <si>
    <t>ΚΙΒΡΑΚΗ</t>
  </si>
  <si>
    <t>ΙΩΑΝΝΑ</t>
  </si>
  <si>
    <t>ΨΥΧΟΥΛΑ</t>
  </si>
  <si>
    <t>ΑΙΚΑΤΕΡΙΝΗ</t>
  </si>
  <si>
    <t>ΠΕ18.30.50</t>
  </si>
  <si>
    <t>ΛΑΠΠΑ</t>
  </si>
  <si>
    <t>ΤΡΙΑΝΤΑΦΥΛΛΙΑ</t>
  </si>
  <si>
    <t>ΙΩΑΝΝΟΥ</t>
  </si>
  <si>
    <t>ΠΕ18.36.50</t>
  </si>
  <si>
    <t>ΠΑΛΗΑΜΠΕΛΟΥ</t>
  </si>
  <si>
    <t>ΣΑΒΒΟΥΛΑ</t>
  </si>
  <si>
    <t>ΤΣΙΓΚΟΥ</t>
  </si>
  <si>
    <t>ΜΑΡΙΝΑ</t>
  </si>
  <si>
    <t>ΠΕ18.38.50</t>
  </si>
  <si>
    <t>Κλάδος</t>
  </si>
  <si>
    <t>Ειδικό Επ/κό Γυμνάσιο</t>
  </si>
  <si>
    <t>3ο Γυμνάσιο Αργυρούπολης</t>
  </si>
  <si>
    <t>2ο Γυμνάσιο Αργυρούπολης</t>
  </si>
  <si>
    <t>5ο Γυμνάσιο Αλίμου</t>
  </si>
  <si>
    <t>2ο Γυμνάσιο Καλλιθέας</t>
  </si>
  <si>
    <t>Μουσικό Αλίμου</t>
  </si>
  <si>
    <t>2ο ΓΕΛ Καλλιθέας</t>
  </si>
  <si>
    <t>2ο Γυμνάσιο Αγ. Δημητρίου</t>
  </si>
  <si>
    <t>3ο Γυμνάσιο Αγ. Δημητρίου</t>
  </si>
  <si>
    <t>5ο Γυμνάσιο Αγ. Δημητρίου</t>
  </si>
  <si>
    <t>6ο Γυμνάσιο Νέας Σμύρνης</t>
  </si>
  <si>
    <t>7ο Γυμνάσιο Νέας Σμύρνης</t>
  </si>
  <si>
    <t>2ο Γυμνάσιο Νέας Σμύρνης</t>
  </si>
  <si>
    <t>3ο Γυμνάσιο Αλίμου</t>
  </si>
  <si>
    <t>4ο Γυμνάσιο Αλίμου</t>
  </si>
  <si>
    <t>1ο Γυμνάσιο Μοσχάτου</t>
  </si>
  <si>
    <t>3ο Γυμνάσιο Καλλιθέας</t>
  </si>
  <si>
    <t>13ο Γυμνάσιο Καλλιθέας</t>
  </si>
  <si>
    <t>Κωφών και Βαρηκόων</t>
  </si>
  <si>
    <t>2ο γυμ. Καλλιθέας</t>
  </si>
  <si>
    <t>Τοποθετήσεις Αναπληρωτών ΕΑΕ πλήρους ωραρίου</t>
  </si>
  <si>
    <t>Λειτουργικά κενά ΕΑΕ Δ.Ε. Δ Αθήνας</t>
  </si>
  <si>
    <t>18.30</t>
  </si>
  <si>
    <t>αριθ. Παιδιών</t>
  </si>
  <si>
    <t>ώρες</t>
  </si>
  <si>
    <t>ΠΙΑΝΟ</t>
  </si>
  <si>
    <t>17.06</t>
  </si>
  <si>
    <t>18.16</t>
  </si>
  <si>
    <t>Σχολείο</t>
  </si>
  <si>
    <t>Α</t>
  </si>
  <si>
    <t>Β</t>
  </si>
  <si>
    <t>Γ</t>
  </si>
  <si>
    <t>Συν. Παιδ.</t>
  </si>
  <si>
    <t>ΠΕ02 (φιλ)</t>
  </si>
  <si>
    <t>ΤΟΠΟΘ</t>
  </si>
  <si>
    <t>ΠΕ02 BRAIL</t>
  </si>
  <si>
    <t>ΤΟΠΟΘΕΤ</t>
  </si>
  <si>
    <t>ΠΕ03</t>
  </si>
  <si>
    <t>ΤΟΠ</t>
  </si>
  <si>
    <t>ΠΕ03 BRAIL</t>
  </si>
  <si>
    <t>ΠΕ04</t>
  </si>
  <si>
    <t>ΠΕ04 BRAIL</t>
  </si>
  <si>
    <t>ΠΕ04.01 ΕΝΓ</t>
  </si>
  <si>
    <t>ΠΕ08</t>
  </si>
  <si>
    <t>ΠΕ10</t>
  </si>
  <si>
    <t>ΠΕ11</t>
  </si>
  <si>
    <t>ΠΕ11 BRAIL</t>
  </si>
  <si>
    <t>ΠΕ12 ΝΟΗΜ</t>
  </si>
  <si>
    <t>ΠΕ15</t>
  </si>
  <si>
    <t>ΠΕ15 ΝΟΗΜ</t>
  </si>
  <si>
    <t>ΠΕ16</t>
  </si>
  <si>
    <t>ΠΕ16 BRAIL</t>
  </si>
  <si>
    <t>ΠΕ17.02</t>
  </si>
  <si>
    <t>ΠΕ18.01</t>
  </si>
  <si>
    <t>ΠΕ18.05(ΚΟΜΜ)</t>
  </si>
  <si>
    <t>ΠΕ18.12</t>
  </si>
  <si>
    <t>ΠΕ18.20</t>
  </si>
  <si>
    <t>ΠΕ18.36</t>
  </si>
  <si>
    <t>ΠΕ18.38</t>
  </si>
  <si>
    <t>ΠΕ18.44</t>
  </si>
  <si>
    <t>ΠΕ19</t>
  </si>
  <si>
    <t>ΠΕ19 ΝΟΗΜ</t>
  </si>
  <si>
    <t>ΤΕ01.12</t>
  </si>
  <si>
    <t>ΔΕ01.02</t>
  </si>
  <si>
    <t>ΔΕ01.13</t>
  </si>
  <si>
    <t>ΔΕ01.14</t>
  </si>
  <si>
    <t>Άγιος Δημήτριος</t>
  </si>
  <si>
    <t>ΕΕΕΚ</t>
  </si>
  <si>
    <t>Ειδικό Επ/κό Γυμν.</t>
  </si>
  <si>
    <t>2ο Γυμν. Αγ. Δημ.</t>
  </si>
  <si>
    <t>3ο Γυμν. Αγ. Δημ.</t>
  </si>
  <si>
    <t>5ο Γυμν. Αγ. Δημ.</t>
  </si>
  <si>
    <t>Άλιμος</t>
  </si>
  <si>
    <t>Κωφών βαρηκόων</t>
  </si>
  <si>
    <t>3ο Γυμν. Αλίμου</t>
  </si>
  <si>
    <t>4ο Γυμν. Αλίμου</t>
  </si>
  <si>
    <t>5ο Γυμν. Αλίμου</t>
  </si>
  <si>
    <t>Αργυρούπολη</t>
  </si>
  <si>
    <t>2ο Γυμν. Αργ/λης</t>
  </si>
  <si>
    <t>3ο Γυμν. Αργ/λης</t>
  </si>
  <si>
    <t>Καλλιθέα</t>
  </si>
  <si>
    <t>13ο Γυμν. Καλλιθ.</t>
  </si>
  <si>
    <t>2ο ΓΕΛ Καλλιθ.</t>
  </si>
  <si>
    <t>2ο Γυμν. Καλλιθ.</t>
  </si>
  <si>
    <t>3ο Γυμν. Καλλιθ.</t>
  </si>
  <si>
    <t>Μοσχάτο</t>
  </si>
  <si>
    <t>1ο Γυμν. Μοσχάτου</t>
  </si>
  <si>
    <t>Νέα Σμύρνη</t>
  </si>
  <si>
    <t>2ο Γυμν. Ν. Σμύρ.</t>
  </si>
  <si>
    <t>6ο Γυμν. Ν. Σμύρ.</t>
  </si>
  <si>
    <t>7ο Γυμν. Ν. Σμύρ.</t>
  </si>
  <si>
    <t>ΣΥΝΟΛΟ ΩΡΩΝ</t>
  </si>
  <si>
    <t>(σύνολα)</t>
  </si>
  <si>
    <t>ΑΠΩ</t>
  </si>
  <si>
    <t>ΑΚΕΡΑΙΟΙ ΚΑΘΗΓΗΤΕΣ</t>
  </si>
  <si>
    <t>ΑΜΩ-ωρομίσθ</t>
  </si>
  <si>
    <t>ΥΠΟΛΟΙΠΟ ΣΕ ΩΡΕΣ</t>
  </si>
  <si>
    <t xml:space="preserve"> </t>
  </si>
  <si>
    <t>ΤΟΠΟΘΕΤΗΘΗΚΑΝ</t>
  </si>
  <si>
    <t>Να τοποθετηθεί και σε Μουσικό;</t>
  </si>
  <si>
    <t>ΝΕΑ ΚΕΝΑ</t>
  </si>
  <si>
    <t>ΣΥΝΟΛΟ</t>
  </si>
  <si>
    <t>ΩΡΩΝ</t>
  </si>
  <si>
    <t>πρόταση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</si>
</sst>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30"/>
      <name val="Calibri"/>
      <family val="2"/>
    </font>
    <font>
      <b/>
      <sz val="11"/>
      <color indexed="36"/>
      <name val="Calibri"/>
      <family val="2"/>
    </font>
    <font>
      <b/>
      <sz val="11"/>
      <color indexed="60"/>
      <name val="Calibri"/>
      <family val="2"/>
    </font>
    <font>
      <sz val="11"/>
      <color indexed="4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sz val="11"/>
      <color rgb="FF00B050"/>
      <name val="Calibri"/>
      <family val="2"/>
    </font>
    <font>
      <b/>
      <sz val="11"/>
      <color rgb="FF00B0F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theme="9" tint="-0.24997000396251678"/>
      <name val="Calibri"/>
      <family val="2"/>
    </font>
    <font>
      <b/>
      <sz val="11"/>
      <color rgb="FF0070C0"/>
      <name val="Calibri"/>
      <family val="2"/>
    </font>
    <font>
      <b/>
      <sz val="11"/>
      <color rgb="FF7030A0"/>
      <name val="Calibri"/>
      <family val="2"/>
    </font>
    <font>
      <b/>
      <sz val="11"/>
      <color rgb="FFC00000"/>
      <name val="Calibri"/>
      <family val="2"/>
    </font>
    <font>
      <b/>
      <sz val="11"/>
      <color theme="7" tint="-0.24997000396251678"/>
      <name val="Calibri"/>
      <family val="2"/>
    </font>
    <font>
      <sz val="11"/>
      <color rgb="FF00B0F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63">
    <xf numFmtId="0" fontId="0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49" fillId="0" borderId="0" xfId="0" applyFont="1" applyAlignment="1">
      <alignment/>
    </xf>
    <xf numFmtId="0" fontId="7" fillId="0" borderId="0" xfId="0" applyFont="1" applyAlignment="1">
      <alignment/>
    </xf>
    <xf numFmtId="0" fontId="45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0" fillId="0" borderId="0" xfId="0" applyFont="1" applyAlignment="1">
      <alignment/>
    </xf>
    <xf numFmtId="0" fontId="5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43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Alignment="1">
      <alignment/>
    </xf>
    <xf numFmtId="0" fontId="51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13" fillId="0" borderId="0" xfId="0" applyFont="1" applyFill="1" applyAlignment="1">
      <alignment/>
    </xf>
    <xf numFmtId="0" fontId="51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4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1" fillId="33" borderId="0" xfId="0" applyFont="1" applyFill="1" applyAlignment="1">
      <alignment wrapText="1"/>
    </xf>
    <xf numFmtId="0" fontId="58" fillId="33" borderId="0" xfId="0" applyFont="1" applyFill="1" applyAlignment="1">
      <alignment/>
    </xf>
    <xf numFmtId="0" fontId="0" fillId="32" borderId="0" xfId="0" applyFill="1" applyAlignment="1">
      <alignment/>
    </xf>
    <xf numFmtId="0" fontId="54" fillId="32" borderId="0" xfId="0" applyFont="1" applyFill="1" applyAlignment="1">
      <alignment/>
    </xf>
    <xf numFmtId="0" fontId="43" fillId="32" borderId="0" xfId="0" applyFont="1" applyFill="1" applyAlignment="1">
      <alignment/>
    </xf>
    <xf numFmtId="0" fontId="45" fillId="32" borderId="0" xfId="0" applyFont="1" applyFill="1" applyAlignment="1">
      <alignment/>
    </xf>
    <xf numFmtId="0" fontId="49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53" fillId="32" borderId="0" xfId="0" applyFont="1" applyFill="1" applyAlignment="1">
      <alignment/>
    </xf>
    <xf numFmtId="0" fontId="52" fillId="32" borderId="0" xfId="0" applyFont="1" applyFill="1" applyAlignment="1">
      <alignment/>
    </xf>
    <xf numFmtId="0" fontId="51" fillId="32" borderId="0" xfId="0" applyFont="1" applyFill="1" applyAlignment="1">
      <alignment/>
    </xf>
    <xf numFmtId="0" fontId="56" fillId="32" borderId="0" xfId="0" applyFont="1" applyFill="1" applyAlignment="1">
      <alignment/>
    </xf>
    <xf numFmtId="0" fontId="57" fillId="32" borderId="0" xfId="0" applyFont="1" applyFill="1" applyAlignment="1">
      <alignment/>
    </xf>
    <xf numFmtId="0" fontId="45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F30" sqref="F30"/>
    </sheetView>
  </sheetViews>
  <sheetFormatPr defaultColWidth="9.140625" defaultRowHeight="15"/>
  <cols>
    <col min="1" max="1" width="20.28125" style="0" bestFit="1" customWidth="1"/>
    <col min="2" max="2" width="18.7109375" style="0" bestFit="1" customWidth="1"/>
    <col min="3" max="3" width="13.00390625" style="0" customWidth="1"/>
    <col min="4" max="5" width="26.140625" style="0" bestFit="1" customWidth="1"/>
    <col min="6" max="6" width="25.57421875" style="0" bestFit="1" customWidth="1"/>
    <col min="7" max="7" width="11.28125" style="0" customWidth="1"/>
  </cols>
  <sheetData>
    <row r="1" ht="18.75">
      <c r="C1" s="11" t="s">
        <v>132</v>
      </c>
    </row>
    <row r="2" spans="1:8" ht="15">
      <c r="A2" s="7" t="s">
        <v>0</v>
      </c>
      <c r="B2" s="7" t="s">
        <v>1</v>
      </c>
      <c r="C2" s="7" t="s">
        <v>111</v>
      </c>
      <c r="D2" s="7" t="s">
        <v>2</v>
      </c>
      <c r="E2" s="7" t="s">
        <v>3</v>
      </c>
      <c r="F2" s="7" t="s">
        <v>4</v>
      </c>
      <c r="G2" s="2"/>
      <c r="H2" s="3"/>
    </row>
    <row r="3" spans="1:8" ht="15">
      <c r="A3" s="9" t="s">
        <v>5</v>
      </c>
      <c r="B3" s="9" t="s">
        <v>6</v>
      </c>
      <c r="C3" s="9" t="s">
        <v>7</v>
      </c>
      <c r="D3" s="8" t="s">
        <v>112</v>
      </c>
      <c r="E3" s="9"/>
      <c r="F3" s="9"/>
      <c r="G3" s="3"/>
      <c r="H3" s="3"/>
    </row>
    <row r="4" spans="1:8" ht="15">
      <c r="A4" s="9" t="s">
        <v>8</v>
      </c>
      <c r="B4" s="9" t="s">
        <v>9</v>
      </c>
      <c r="C4" s="9" t="s">
        <v>7</v>
      </c>
      <c r="D4" s="9" t="s">
        <v>113</v>
      </c>
      <c r="E4" s="1" t="s">
        <v>114</v>
      </c>
      <c r="F4" s="8"/>
      <c r="G4" s="5"/>
      <c r="H4" s="3"/>
    </row>
    <row r="5" spans="1:8" ht="15">
      <c r="A5" s="9" t="s">
        <v>10</v>
      </c>
      <c r="B5" s="9" t="s">
        <v>11</v>
      </c>
      <c r="C5" s="9" t="s">
        <v>7</v>
      </c>
      <c r="D5" s="8" t="s">
        <v>115</v>
      </c>
      <c r="E5" s="9"/>
      <c r="F5" s="9"/>
      <c r="G5" s="4"/>
      <c r="H5" s="4"/>
    </row>
    <row r="6" spans="1:8" ht="15">
      <c r="A6" s="9" t="s">
        <v>12</v>
      </c>
      <c r="B6" s="9" t="s">
        <v>13</v>
      </c>
      <c r="C6" s="9" t="s">
        <v>7</v>
      </c>
      <c r="D6" s="8" t="s">
        <v>66</v>
      </c>
      <c r="E6" s="9"/>
      <c r="F6" s="8"/>
      <c r="G6" s="4"/>
      <c r="H6" s="4"/>
    </row>
    <row r="7" spans="1:8" ht="15">
      <c r="A7" s="9" t="s">
        <v>14</v>
      </c>
      <c r="B7" s="9" t="s">
        <v>15</v>
      </c>
      <c r="C7" s="9" t="s">
        <v>7</v>
      </c>
      <c r="D7" s="8" t="s">
        <v>116</v>
      </c>
      <c r="E7" s="9"/>
      <c r="F7" s="9"/>
      <c r="G7" s="3"/>
      <c r="H7" s="3"/>
    </row>
    <row r="8" spans="1:8" ht="15">
      <c r="A8" s="9" t="s">
        <v>16</v>
      </c>
      <c r="B8" s="9" t="s">
        <v>17</v>
      </c>
      <c r="C8" s="9" t="s">
        <v>7</v>
      </c>
      <c r="D8" s="8" t="s">
        <v>117</v>
      </c>
      <c r="E8" s="9"/>
      <c r="F8" s="9"/>
      <c r="G8" s="3"/>
      <c r="H8" s="3"/>
    </row>
    <row r="9" spans="1:8" ht="15">
      <c r="A9" s="9" t="s">
        <v>18</v>
      </c>
      <c r="B9" s="9" t="s">
        <v>19</v>
      </c>
      <c r="C9" s="9" t="s">
        <v>7</v>
      </c>
      <c r="D9" s="8" t="s">
        <v>118</v>
      </c>
      <c r="E9" s="9"/>
      <c r="F9" s="9"/>
      <c r="G9" s="4"/>
      <c r="H9" s="4"/>
    </row>
    <row r="10" spans="1:8" ht="15">
      <c r="A10" s="9" t="s">
        <v>20</v>
      </c>
      <c r="B10" s="9" t="s">
        <v>21</v>
      </c>
      <c r="C10" s="9" t="s">
        <v>7</v>
      </c>
      <c r="D10" s="8" t="s">
        <v>118</v>
      </c>
      <c r="E10" s="9"/>
      <c r="F10" s="9"/>
      <c r="G10" s="4"/>
      <c r="H10" s="4"/>
    </row>
    <row r="11" spans="1:8" ht="15">
      <c r="A11" s="9" t="s">
        <v>22</v>
      </c>
      <c r="B11" s="9" t="s">
        <v>23</v>
      </c>
      <c r="C11" s="9" t="s">
        <v>7</v>
      </c>
      <c r="D11" s="8" t="s">
        <v>117</v>
      </c>
      <c r="E11" s="9"/>
      <c r="F11" s="9"/>
      <c r="G11" s="4"/>
      <c r="H11" s="4"/>
    </row>
    <row r="12" spans="1:8" ht="15">
      <c r="A12" s="9" t="s">
        <v>24</v>
      </c>
      <c r="B12" s="9" t="s">
        <v>25</v>
      </c>
      <c r="C12" s="9" t="s">
        <v>7</v>
      </c>
      <c r="D12" s="9" t="s">
        <v>119</v>
      </c>
      <c r="E12" s="9" t="s">
        <v>120</v>
      </c>
      <c r="F12" s="9" t="s">
        <v>121</v>
      </c>
      <c r="G12" s="4"/>
      <c r="H12" s="4"/>
    </row>
    <row r="13" spans="1:8" ht="15">
      <c r="A13" s="9" t="s">
        <v>26</v>
      </c>
      <c r="B13" s="9" t="s">
        <v>27</v>
      </c>
      <c r="C13" s="9" t="s">
        <v>7</v>
      </c>
      <c r="D13" s="9" t="s">
        <v>122</v>
      </c>
      <c r="E13" s="9" t="s">
        <v>123</v>
      </c>
      <c r="F13" s="9" t="s">
        <v>124</v>
      </c>
      <c r="G13" s="4"/>
      <c r="H13" s="4"/>
    </row>
    <row r="14" spans="1:8" ht="15">
      <c r="A14" s="9" t="s">
        <v>28</v>
      </c>
      <c r="B14" s="9" t="s">
        <v>29</v>
      </c>
      <c r="C14" s="9" t="s">
        <v>7</v>
      </c>
      <c r="D14" s="9" t="s">
        <v>125</v>
      </c>
      <c r="E14" s="9" t="s">
        <v>126</v>
      </c>
      <c r="F14" s="8"/>
      <c r="G14" s="3"/>
      <c r="H14" s="3"/>
    </row>
    <row r="15" spans="1:8" ht="15">
      <c r="A15" s="9" t="s">
        <v>30</v>
      </c>
      <c r="B15" s="9" t="s">
        <v>9</v>
      </c>
      <c r="C15" s="9" t="s">
        <v>31</v>
      </c>
      <c r="D15" s="8" t="s">
        <v>127</v>
      </c>
      <c r="E15" s="9" t="s">
        <v>128</v>
      </c>
      <c r="F15" s="9"/>
      <c r="G15" s="3"/>
      <c r="H15" s="3"/>
    </row>
    <row r="16" spans="1:8" ht="15">
      <c r="A16" s="9" t="s">
        <v>32</v>
      </c>
      <c r="B16" s="9" t="s">
        <v>33</v>
      </c>
      <c r="C16" s="9" t="s">
        <v>31</v>
      </c>
      <c r="D16" s="8" t="s">
        <v>66</v>
      </c>
      <c r="E16" s="9"/>
      <c r="F16" s="9"/>
      <c r="G16" s="4"/>
      <c r="H16" s="4"/>
    </row>
    <row r="17" spans="1:8" ht="15">
      <c r="A17" s="9" t="s">
        <v>34</v>
      </c>
      <c r="B17" s="9" t="s">
        <v>17</v>
      </c>
      <c r="C17" s="9" t="s">
        <v>31</v>
      </c>
      <c r="D17" s="10" t="s">
        <v>131</v>
      </c>
      <c r="E17" s="9"/>
      <c r="F17" s="9"/>
      <c r="G17" s="3"/>
      <c r="H17" s="3"/>
    </row>
    <row r="18" spans="1:8" ht="15">
      <c r="A18" s="9" t="s">
        <v>35</v>
      </c>
      <c r="B18" s="9" t="s">
        <v>36</v>
      </c>
      <c r="C18" s="9" t="s">
        <v>31</v>
      </c>
      <c r="D18" s="8" t="s">
        <v>125</v>
      </c>
      <c r="E18" s="8" t="s">
        <v>126</v>
      </c>
      <c r="F18" s="8" t="s">
        <v>121</v>
      </c>
      <c r="G18" s="4"/>
      <c r="H18" s="4"/>
    </row>
    <row r="19" spans="1:8" ht="15">
      <c r="A19" s="9" t="s">
        <v>37</v>
      </c>
      <c r="B19" s="9" t="s">
        <v>38</v>
      </c>
      <c r="C19" s="9" t="s">
        <v>31</v>
      </c>
      <c r="D19" s="8" t="s">
        <v>112</v>
      </c>
      <c r="E19" s="9"/>
      <c r="F19" s="9"/>
      <c r="G19" s="4"/>
      <c r="H19" s="4"/>
    </row>
    <row r="20" spans="1:8" ht="15">
      <c r="A20" s="9" t="s">
        <v>39</v>
      </c>
      <c r="B20" s="9" t="s">
        <v>40</v>
      </c>
      <c r="C20" s="9" t="s">
        <v>31</v>
      </c>
      <c r="D20" s="9" t="s">
        <v>117</v>
      </c>
      <c r="E20" s="9"/>
      <c r="F20" s="9"/>
      <c r="G20" s="3"/>
      <c r="H20" s="3"/>
    </row>
    <row r="21" spans="1:8" ht="15">
      <c r="A21" s="9" t="s">
        <v>41</v>
      </c>
      <c r="B21" s="9" t="s">
        <v>42</v>
      </c>
      <c r="C21" s="9" t="s">
        <v>31</v>
      </c>
      <c r="D21" s="8" t="s">
        <v>66</v>
      </c>
      <c r="E21" s="9"/>
      <c r="F21" s="9"/>
      <c r="G21" s="3"/>
      <c r="H21" s="3"/>
    </row>
    <row r="22" spans="1:8" ht="15">
      <c r="A22" s="9" t="s">
        <v>43</v>
      </c>
      <c r="B22" s="9" t="s">
        <v>44</v>
      </c>
      <c r="C22" s="9" t="s">
        <v>31</v>
      </c>
      <c r="D22" s="8" t="s">
        <v>66</v>
      </c>
      <c r="E22" s="9"/>
      <c r="F22" s="9"/>
      <c r="G22" s="4"/>
      <c r="H22" s="3"/>
    </row>
    <row r="23" spans="1:8" ht="15">
      <c r="A23" s="9" t="s">
        <v>45</v>
      </c>
      <c r="B23" s="9" t="s">
        <v>46</v>
      </c>
      <c r="C23" s="9" t="s">
        <v>31</v>
      </c>
      <c r="D23" s="8" t="s">
        <v>66</v>
      </c>
      <c r="E23" s="9"/>
      <c r="F23" s="9"/>
      <c r="G23" s="4"/>
      <c r="H23" s="4"/>
    </row>
    <row r="24" spans="1:8" ht="15">
      <c r="A24" s="9" t="s">
        <v>47</v>
      </c>
      <c r="B24" s="9" t="s">
        <v>48</v>
      </c>
      <c r="C24" s="9" t="s">
        <v>31</v>
      </c>
      <c r="D24" s="9" t="s">
        <v>113</v>
      </c>
      <c r="E24" s="9" t="s">
        <v>114</v>
      </c>
      <c r="F24" s="9"/>
      <c r="G24" s="4"/>
      <c r="H24" s="4"/>
    </row>
    <row r="25" spans="1:8" ht="15">
      <c r="A25" s="9" t="s">
        <v>49</v>
      </c>
      <c r="B25" s="9" t="s">
        <v>36</v>
      </c>
      <c r="C25" s="9" t="s">
        <v>31</v>
      </c>
      <c r="D25" s="9" t="s">
        <v>120</v>
      </c>
      <c r="E25" s="9" t="s">
        <v>119</v>
      </c>
      <c r="F25" s="8"/>
      <c r="G25" s="4"/>
      <c r="H25" s="4"/>
    </row>
    <row r="26" spans="1:8" ht="15">
      <c r="A26" s="9" t="s">
        <v>50</v>
      </c>
      <c r="B26" s="9" t="s">
        <v>51</v>
      </c>
      <c r="C26" s="9" t="s">
        <v>31</v>
      </c>
      <c r="D26" s="9" t="s">
        <v>115</v>
      </c>
      <c r="E26" s="8"/>
      <c r="F26" s="9"/>
      <c r="G26" s="4"/>
      <c r="H26" s="4"/>
    </row>
    <row r="27" spans="1:8" ht="15">
      <c r="A27" s="9" t="s">
        <v>41</v>
      </c>
      <c r="B27" s="9" t="s">
        <v>52</v>
      </c>
      <c r="C27" s="9" t="s">
        <v>31</v>
      </c>
      <c r="D27" s="9" t="s">
        <v>122</v>
      </c>
      <c r="E27" s="9" t="s">
        <v>123</v>
      </c>
      <c r="F27" s="9" t="s">
        <v>124</v>
      </c>
      <c r="G27" s="4"/>
      <c r="H27" s="4"/>
    </row>
    <row r="28" spans="1:8" ht="15">
      <c r="A28" s="9" t="s">
        <v>53</v>
      </c>
      <c r="B28" s="9" t="s">
        <v>54</v>
      </c>
      <c r="C28" s="9" t="s">
        <v>31</v>
      </c>
      <c r="D28" s="8" t="s">
        <v>118</v>
      </c>
      <c r="E28" s="9" t="s">
        <v>129</v>
      </c>
      <c r="F28" s="9"/>
      <c r="G28" s="4"/>
      <c r="H28" s="6"/>
    </row>
    <row r="29" spans="1:8" ht="15">
      <c r="A29" s="9" t="s">
        <v>55</v>
      </c>
      <c r="B29" s="9" t="s">
        <v>36</v>
      </c>
      <c r="C29" s="9" t="s">
        <v>56</v>
      </c>
      <c r="D29" s="9" t="s">
        <v>115</v>
      </c>
      <c r="E29" s="9" t="s">
        <v>126</v>
      </c>
      <c r="F29" s="9" t="s">
        <v>125</v>
      </c>
      <c r="G29" s="3"/>
      <c r="H29" s="3"/>
    </row>
    <row r="30" spans="1:8" ht="15">
      <c r="A30" s="9" t="s">
        <v>57</v>
      </c>
      <c r="B30" s="9" t="s">
        <v>58</v>
      </c>
      <c r="C30" s="9" t="s">
        <v>56</v>
      </c>
      <c r="D30" s="9" t="s">
        <v>118</v>
      </c>
      <c r="E30" s="9" t="s">
        <v>124</v>
      </c>
      <c r="F30" s="9"/>
      <c r="G30" s="3"/>
      <c r="H30" s="3"/>
    </row>
    <row r="31" spans="1:8" ht="15">
      <c r="A31" s="9" t="s">
        <v>59</v>
      </c>
      <c r="B31" s="9" t="s">
        <v>9</v>
      </c>
      <c r="C31" s="9" t="s">
        <v>56</v>
      </c>
      <c r="D31" s="9" t="s">
        <v>130</v>
      </c>
      <c r="E31" s="9"/>
      <c r="F31" s="9"/>
      <c r="G31" s="3"/>
      <c r="H31" s="3"/>
    </row>
    <row r="32" spans="1:8" ht="15">
      <c r="A32" s="9" t="s">
        <v>60</v>
      </c>
      <c r="B32" s="9" t="s">
        <v>61</v>
      </c>
      <c r="C32" s="9" t="s">
        <v>62</v>
      </c>
      <c r="D32" s="9" t="s">
        <v>117</v>
      </c>
      <c r="E32" s="9"/>
      <c r="F32" s="9"/>
      <c r="G32" s="3"/>
      <c r="H32" s="3"/>
    </row>
    <row r="33" spans="1:8" ht="15">
      <c r="A33" s="9" t="s">
        <v>63</v>
      </c>
      <c r="B33" s="9" t="s">
        <v>64</v>
      </c>
      <c r="C33" s="9" t="s">
        <v>65</v>
      </c>
      <c r="D33" s="9" t="s">
        <v>66</v>
      </c>
      <c r="E33" s="9"/>
      <c r="F33" s="9"/>
      <c r="G33" s="3"/>
      <c r="H33" s="3"/>
    </row>
    <row r="34" spans="1:8" ht="15">
      <c r="A34" s="9" t="s">
        <v>67</v>
      </c>
      <c r="B34" s="9" t="s">
        <v>64</v>
      </c>
      <c r="C34" s="9" t="s">
        <v>65</v>
      </c>
      <c r="D34" s="9" t="s">
        <v>66</v>
      </c>
      <c r="E34" s="9"/>
      <c r="F34" s="9"/>
      <c r="G34" s="3"/>
      <c r="H34" s="3"/>
    </row>
    <row r="35" spans="1:8" ht="15">
      <c r="A35" s="9" t="s">
        <v>68</v>
      </c>
      <c r="B35" s="9" t="s">
        <v>69</v>
      </c>
      <c r="C35" s="9" t="s">
        <v>65</v>
      </c>
      <c r="D35" s="9" t="s">
        <v>66</v>
      </c>
      <c r="E35" s="9"/>
      <c r="F35" s="9"/>
      <c r="G35" s="3"/>
      <c r="H35" s="3"/>
    </row>
    <row r="36" spans="1:8" ht="15">
      <c r="A36" s="9" t="s">
        <v>70</v>
      </c>
      <c r="B36" s="9" t="s">
        <v>71</v>
      </c>
      <c r="C36" s="9" t="s">
        <v>65</v>
      </c>
      <c r="D36" s="9" t="s">
        <v>66</v>
      </c>
      <c r="E36" s="9"/>
      <c r="F36" s="9"/>
      <c r="G36" s="3"/>
      <c r="H36" s="3"/>
    </row>
    <row r="37" spans="1:8" ht="15">
      <c r="A37" s="9" t="s">
        <v>72</v>
      </c>
      <c r="B37" s="9" t="s">
        <v>73</v>
      </c>
      <c r="C37" s="9" t="s">
        <v>74</v>
      </c>
      <c r="D37" s="9" t="s">
        <v>66</v>
      </c>
      <c r="E37" s="9"/>
      <c r="F37" s="9"/>
      <c r="G37" s="3"/>
      <c r="H37" s="3"/>
    </row>
    <row r="38" spans="1:8" ht="15">
      <c r="A38" s="9" t="s">
        <v>75</v>
      </c>
      <c r="B38" s="9" t="s">
        <v>76</v>
      </c>
      <c r="C38" s="9" t="s">
        <v>74</v>
      </c>
      <c r="D38" s="9" t="s">
        <v>66</v>
      </c>
      <c r="E38" s="9"/>
      <c r="F38" s="9"/>
      <c r="G38" s="3"/>
      <c r="H38" s="3"/>
    </row>
    <row r="39" spans="1:8" ht="15">
      <c r="A39" s="9" t="s">
        <v>77</v>
      </c>
      <c r="B39" s="9" t="s">
        <v>78</v>
      </c>
      <c r="C39" s="9" t="s">
        <v>79</v>
      </c>
      <c r="D39" s="9" t="s">
        <v>112</v>
      </c>
      <c r="E39" s="9"/>
      <c r="F39" s="9"/>
      <c r="G39" s="3"/>
      <c r="H39" s="3"/>
    </row>
    <row r="40" spans="1:8" ht="15">
      <c r="A40" s="9" t="s">
        <v>80</v>
      </c>
      <c r="B40" s="9" t="s">
        <v>52</v>
      </c>
      <c r="C40" s="9" t="s">
        <v>81</v>
      </c>
      <c r="D40" s="9" t="s">
        <v>66</v>
      </c>
      <c r="E40" s="9" t="s">
        <v>112</v>
      </c>
      <c r="F40" s="9"/>
      <c r="G40" s="3"/>
      <c r="H40" s="3"/>
    </row>
    <row r="41" spans="1:8" ht="15">
      <c r="A41" s="9" t="s">
        <v>82</v>
      </c>
      <c r="B41" s="9" t="s">
        <v>83</v>
      </c>
      <c r="C41" s="9" t="s">
        <v>81</v>
      </c>
      <c r="D41" s="9" t="s">
        <v>66</v>
      </c>
      <c r="E41" s="9"/>
      <c r="F41" s="9"/>
      <c r="G41" s="3"/>
      <c r="H41" s="3"/>
    </row>
    <row r="42" spans="1:8" ht="15">
      <c r="A42" s="9" t="s">
        <v>84</v>
      </c>
      <c r="B42" s="9" t="s">
        <v>19</v>
      </c>
      <c r="C42" s="9" t="s">
        <v>85</v>
      </c>
      <c r="D42" s="9" t="s">
        <v>112</v>
      </c>
      <c r="E42" s="9"/>
      <c r="F42" s="9"/>
      <c r="G42" s="3"/>
      <c r="H42" s="3"/>
    </row>
    <row r="43" spans="1:8" ht="15">
      <c r="A43" s="9" t="s">
        <v>86</v>
      </c>
      <c r="B43" s="9" t="s">
        <v>87</v>
      </c>
      <c r="C43" s="9" t="s">
        <v>88</v>
      </c>
      <c r="D43" s="9" t="s">
        <v>66</v>
      </c>
      <c r="E43" s="9"/>
      <c r="F43" s="9"/>
      <c r="G43" s="3"/>
      <c r="H43" s="3"/>
    </row>
    <row r="44" spans="1:8" ht="15">
      <c r="A44" s="9" t="s">
        <v>89</v>
      </c>
      <c r="B44" s="9" t="s">
        <v>90</v>
      </c>
      <c r="C44" s="9" t="s">
        <v>91</v>
      </c>
      <c r="D44" s="9" t="s">
        <v>66</v>
      </c>
      <c r="E44" s="9"/>
      <c r="F44" s="9"/>
      <c r="G44" s="3"/>
      <c r="H44" s="3"/>
    </row>
    <row r="45" spans="1:8" ht="15">
      <c r="A45" s="9" t="s">
        <v>92</v>
      </c>
      <c r="B45" s="9" t="s">
        <v>93</v>
      </c>
      <c r="C45" s="9" t="s">
        <v>91</v>
      </c>
      <c r="D45" s="9" t="s">
        <v>66</v>
      </c>
      <c r="E45" s="9"/>
      <c r="F45" s="9"/>
      <c r="G45" s="3"/>
      <c r="H45" s="3"/>
    </row>
    <row r="46" spans="1:8" ht="15">
      <c r="A46" s="9" t="s">
        <v>94</v>
      </c>
      <c r="B46" s="9" t="s">
        <v>95</v>
      </c>
      <c r="C46" s="9" t="s">
        <v>96</v>
      </c>
      <c r="D46" s="9" t="s">
        <v>66</v>
      </c>
      <c r="E46" s="9"/>
      <c r="F46" s="9"/>
      <c r="G46" s="3"/>
      <c r="H46" s="3"/>
    </row>
    <row r="47" spans="1:8" ht="15">
      <c r="A47" s="9" t="s">
        <v>97</v>
      </c>
      <c r="B47" s="9" t="s">
        <v>98</v>
      </c>
      <c r="C47" s="9" t="s">
        <v>96</v>
      </c>
      <c r="D47" s="9" t="s">
        <v>66</v>
      </c>
      <c r="E47" s="9"/>
      <c r="F47" s="9"/>
      <c r="G47" s="3"/>
      <c r="H47" s="3"/>
    </row>
    <row r="48" spans="1:8" ht="15">
      <c r="A48" s="1" t="s">
        <v>99</v>
      </c>
      <c r="B48" s="9" t="s">
        <v>100</v>
      </c>
      <c r="C48" s="9" t="s">
        <v>101</v>
      </c>
      <c r="D48" s="9" t="s">
        <v>66</v>
      </c>
      <c r="E48" s="9"/>
      <c r="F48" s="9"/>
      <c r="G48" s="3"/>
      <c r="H48" s="3"/>
    </row>
    <row r="49" spans="1:8" ht="15">
      <c r="A49" s="9" t="s">
        <v>102</v>
      </c>
      <c r="B49" s="9" t="s">
        <v>103</v>
      </c>
      <c r="C49" s="9" t="s">
        <v>101</v>
      </c>
      <c r="D49" s="8" t="s">
        <v>112</v>
      </c>
      <c r="E49" s="9"/>
      <c r="F49" s="9"/>
      <c r="G49" s="3"/>
      <c r="H49" s="3"/>
    </row>
    <row r="50" spans="1:8" ht="15">
      <c r="A50" s="9" t="s">
        <v>104</v>
      </c>
      <c r="B50" s="9" t="s">
        <v>100</v>
      </c>
      <c r="C50" s="9" t="s">
        <v>105</v>
      </c>
      <c r="D50" s="9" t="s">
        <v>66</v>
      </c>
      <c r="E50" s="9"/>
      <c r="F50" s="9"/>
      <c r="G50" s="3"/>
      <c r="H50" s="3"/>
    </row>
    <row r="51" spans="1:8" ht="15">
      <c r="A51" s="9" t="s">
        <v>106</v>
      </c>
      <c r="B51" s="9" t="s">
        <v>107</v>
      </c>
      <c r="C51" s="9" t="s">
        <v>105</v>
      </c>
      <c r="D51" s="9" t="s">
        <v>66</v>
      </c>
      <c r="E51" s="9"/>
      <c r="F51" s="9"/>
      <c r="G51" s="3"/>
      <c r="H51" s="3"/>
    </row>
    <row r="52" spans="1:8" ht="15">
      <c r="A52" s="9" t="s">
        <v>108</v>
      </c>
      <c r="B52" s="9" t="s">
        <v>109</v>
      </c>
      <c r="C52" s="9" t="s">
        <v>110</v>
      </c>
      <c r="D52" s="9" t="s">
        <v>66</v>
      </c>
      <c r="E52" s="9"/>
      <c r="F52" s="9"/>
      <c r="G52" s="3"/>
      <c r="H5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3"/>
  <sheetViews>
    <sheetView zoomScalePageLayoutView="0" workbookViewId="0" topLeftCell="A1">
      <selection activeCell="Q20" sqref="Q20"/>
    </sheetView>
  </sheetViews>
  <sheetFormatPr defaultColWidth="9.140625" defaultRowHeight="15"/>
  <cols>
    <col min="1" max="1" width="15.8515625" style="0" customWidth="1"/>
    <col min="2" max="2" width="18.00390625" style="0" customWidth="1"/>
    <col min="3" max="3" width="3.8515625" style="0" customWidth="1"/>
    <col min="4" max="4" width="3.421875" style="0" customWidth="1"/>
    <col min="5" max="5" width="3.8515625" style="0" customWidth="1"/>
    <col min="6" max="6" width="4.7109375" style="0" customWidth="1"/>
    <col min="7" max="7" width="5.28125" style="0" customWidth="1"/>
    <col min="8" max="8" width="7.28125" style="12" customWidth="1"/>
    <col min="9" max="9" width="6.28125" style="13" customWidth="1"/>
    <col min="10" max="11" width="5.57421875" style="0" customWidth="1"/>
    <col min="12" max="12" width="5.421875" style="12" customWidth="1"/>
    <col min="13" max="13" width="6.28125" style="13" customWidth="1"/>
    <col min="14" max="14" width="4.7109375" style="0" customWidth="1"/>
    <col min="15" max="15" width="5.7109375" style="0" customWidth="1"/>
    <col min="16" max="16" width="4.8515625" style="12" customWidth="1"/>
    <col min="17" max="17" width="8.140625" style="13" customWidth="1"/>
    <col min="18" max="18" width="6.7109375" style="29" customWidth="1"/>
    <col min="19" max="19" width="4.7109375" style="0" bestFit="1" customWidth="1"/>
    <col min="20" max="20" width="7.8515625" style="14" customWidth="1"/>
    <col min="21" max="21" width="4.7109375" style="0" bestFit="1" customWidth="1"/>
    <col min="22" max="22" width="5.28125" style="0" customWidth="1"/>
    <col min="23" max="23" width="4.7109375" style="0" bestFit="1" customWidth="1"/>
    <col min="24" max="24" width="5.57421875" style="0" customWidth="1"/>
    <col min="25" max="25" width="4.7109375" style="0" bestFit="1" customWidth="1"/>
    <col min="26" max="26" width="5.00390625" style="0" customWidth="1"/>
    <col min="27" max="27" width="4.7109375" style="0" bestFit="1" customWidth="1"/>
    <col min="28" max="28" width="6.28125" style="13" customWidth="1"/>
    <col min="29" max="29" width="7.28125" style="14" customWidth="1"/>
    <col min="30" max="30" width="6.28125" style="15" customWidth="1"/>
    <col min="31" max="31" width="14.8515625" style="14" customWidth="1"/>
    <col min="32" max="32" width="6.00390625" style="0" customWidth="1"/>
    <col min="33" max="33" width="7.00390625" style="0" customWidth="1"/>
    <col min="34" max="34" width="8.28125" style="13" customWidth="1"/>
    <col min="36" max="36" width="7.00390625" style="0" customWidth="1"/>
    <col min="38" max="38" width="15.7109375" style="0" customWidth="1"/>
    <col min="40" max="40" width="7.00390625" style="0" customWidth="1"/>
    <col min="43" max="43" width="7.00390625" style="0" customWidth="1"/>
    <col min="45" max="45" width="5.7109375" style="0" customWidth="1"/>
    <col min="47" max="47" width="9.140625" style="15" customWidth="1"/>
    <col min="48" max="48" width="14.8515625" style="14" customWidth="1"/>
  </cols>
  <sheetData>
    <row r="1" spans="2:39" ht="15">
      <c r="B1" s="62" t="s">
        <v>133</v>
      </c>
      <c r="C1" s="62"/>
      <c r="D1" s="62"/>
      <c r="AM1" t="s">
        <v>134</v>
      </c>
    </row>
    <row r="2" spans="3:39" ht="15">
      <c r="C2" t="s">
        <v>135</v>
      </c>
      <c r="G2" t="s">
        <v>136</v>
      </c>
      <c r="K2" t="s">
        <v>136</v>
      </c>
      <c r="O2" t="s">
        <v>136</v>
      </c>
      <c r="V2" t="s">
        <v>136</v>
      </c>
      <c r="X2" t="s">
        <v>136</v>
      </c>
      <c r="Z2" t="s">
        <v>136</v>
      </c>
      <c r="AF2" t="s">
        <v>136</v>
      </c>
      <c r="AH2" s="13" t="s">
        <v>137</v>
      </c>
      <c r="AI2" t="s">
        <v>138</v>
      </c>
      <c r="AK2" t="s">
        <v>136</v>
      </c>
      <c r="AM2" t="s">
        <v>139</v>
      </c>
    </row>
    <row r="3" spans="2:52" s="16" customFormat="1" ht="60">
      <c r="B3" s="16" t="s">
        <v>140</v>
      </c>
      <c r="C3" s="16" t="s">
        <v>141</v>
      </c>
      <c r="D3" s="16" t="s">
        <v>142</v>
      </c>
      <c r="E3" s="16" t="s">
        <v>143</v>
      </c>
      <c r="F3" s="16" t="s">
        <v>144</v>
      </c>
      <c r="G3" s="16" t="s">
        <v>145</v>
      </c>
      <c r="H3" s="17" t="s">
        <v>146</v>
      </c>
      <c r="I3" s="18" t="s">
        <v>147</v>
      </c>
      <c r="J3" s="19" t="s">
        <v>148</v>
      </c>
      <c r="K3" s="16" t="s">
        <v>149</v>
      </c>
      <c r="L3" s="17" t="s">
        <v>150</v>
      </c>
      <c r="M3" s="18" t="s">
        <v>151</v>
      </c>
      <c r="N3" s="17" t="s">
        <v>150</v>
      </c>
      <c r="O3" s="16" t="s">
        <v>152</v>
      </c>
      <c r="P3" s="17" t="s">
        <v>150</v>
      </c>
      <c r="Q3" s="18" t="s">
        <v>153</v>
      </c>
      <c r="R3" s="49" t="s">
        <v>215</v>
      </c>
      <c r="S3" s="17" t="s">
        <v>150</v>
      </c>
      <c r="T3" s="20" t="s">
        <v>154</v>
      </c>
      <c r="U3" s="17" t="s">
        <v>150</v>
      </c>
      <c r="V3" s="16" t="s">
        <v>155</v>
      </c>
      <c r="W3" s="17" t="s">
        <v>150</v>
      </c>
      <c r="X3" s="16" t="s">
        <v>156</v>
      </c>
      <c r="Y3" s="17" t="s">
        <v>150</v>
      </c>
      <c r="Z3" s="16" t="s">
        <v>157</v>
      </c>
      <c r="AA3" s="17" t="s">
        <v>150</v>
      </c>
      <c r="AB3" s="18" t="s">
        <v>158</v>
      </c>
      <c r="AC3" s="20" t="s">
        <v>159</v>
      </c>
      <c r="AD3" s="21" t="s">
        <v>160</v>
      </c>
      <c r="AE3" s="20" t="s">
        <v>161</v>
      </c>
      <c r="AF3" s="16" t="s">
        <v>162</v>
      </c>
      <c r="AG3" s="17" t="s">
        <v>150</v>
      </c>
      <c r="AH3" s="18" t="s">
        <v>163</v>
      </c>
      <c r="AI3" s="16" t="s">
        <v>164</v>
      </c>
      <c r="AJ3" s="17" t="s">
        <v>150</v>
      </c>
      <c r="AK3" s="16" t="s">
        <v>165</v>
      </c>
      <c r="AL3" s="16" t="s">
        <v>166</v>
      </c>
      <c r="AM3" s="16" t="s">
        <v>167</v>
      </c>
      <c r="AN3" s="17" t="s">
        <v>150</v>
      </c>
      <c r="AO3" s="16" t="s">
        <v>168</v>
      </c>
      <c r="AP3" s="16" t="s">
        <v>169</v>
      </c>
      <c r="AQ3" s="17" t="s">
        <v>150</v>
      </c>
      <c r="AR3" s="16" t="s">
        <v>170</v>
      </c>
      <c r="AS3" s="17" t="s">
        <v>150</v>
      </c>
      <c r="AT3" s="16" t="s">
        <v>171</v>
      </c>
      <c r="AU3" s="21" t="s">
        <v>172</v>
      </c>
      <c r="AV3" s="20" t="s">
        <v>173</v>
      </c>
      <c r="AW3" s="16" t="s">
        <v>174</v>
      </c>
      <c r="AX3" s="16" t="s">
        <v>175</v>
      </c>
      <c r="AY3" s="16" t="s">
        <v>176</v>
      </c>
      <c r="AZ3" s="16" t="s">
        <v>177</v>
      </c>
    </row>
    <row r="4" spans="1:52" s="22" customFormat="1" ht="15">
      <c r="A4" s="22" t="s">
        <v>178</v>
      </c>
      <c r="B4" s="22" t="s">
        <v>179</v>
      </c>
      <c r="G4" s="22">
        <v>23</v>
      </c>
      <c r="H4" s="23">
        <v>23</v>
      </c>
      <c r="I4" s="24"/>
      <c r="K4" s="23">
        <v>92</v>
      </c>
      <c r="L4" s="23">
        <v>92</v>
      </c>
      <c r="M4" s="24"/>
      <c r="P4" s="23"/>
      <c r="Q4" s="24"/>
      <c r="R4" s="29"/>
      <c r="T4" s="25"/>
      <c r="V4" s="22">
        <v>100</v>
      </c>
      <c r="W4" s="22">
        <v>92</v>
      </c>
      <c r="X4" s="22">
        <v>65</v>
      </c>
      <c r="Y4" s="22">
        <v>46</v>
      </c>
      <c r="Z4" s="22">
        <v>0</v>
      </c>
      <c r="AB4" s="24"/>
      <c r="AC4" s="25"/>
      <c r="AD4" s="26"/>
      <c r="AE4" s="25"/>
      <c r="AF4" s="22">
        <v>40</v>
      </c>
      <c r="AG4" s="22">
        <v>37</v>
      </c>
      <c r="AH4" s="24"/>
      <c r="AI4" s="22">
        <v>50</v>
      </c>
      <c r="AJ4" s="22">
        <v>23</v>
      </c>
      <c r="AL4" s="22">
        <v>45</v>
      </c>
      <c r="AM4" s="22">
        <v>120</v>
      </c>
      <c r="AN4" s="22">
        <v>115</v>
      </c>
      <c r="AO4" s="22">
        <v>45</v>
      </c>
      <c r="AP4" s="22">
        <v>70</v>
      </c>
      <c r="AQ4" s="22">
        <v>46</v>
      </c>
      <c r="AR4" s="22">
        <v>23</v>
      </c>
      <c r="AS4" s="22">
        <v>23</v>
      </c>
      <c r="AT4" s="22">
        <v>35</v>
      </c>
      <c r="AU4" s="26"/>
      <c r="AV4" s="25"/>
      <c r="AW4" s="22">
        <v>22</v>
      </c>
      <c r="AX4" s="22">
        <v>28</v>
      </c>
      <c r="AY4" s="22">
        <v>28</v>
      </c>
      <c r="AZ4" s="22">
        <v>28</v>
      </c>
    </row>
    <row r="5" spans="1:47" ht="15">
      <c r="A5" s="27" t="s">
        <v>178</v>
      </c>
      <c r="B5" s="27" t="s">
        <v>180</v>
      </c>
      <c r="G5" s="22">
        <v>23</v>
      </c>
      <c r="H5" s="12">
        <v>23</v>
      </c>
      <c r="K5">
        <v>23</v>
      </c>
      <c r="L5" s="12">
        <v>23</v>
      </c>
      <c r="V5">
        <v>0</v>
      </c>
      <c r="Z5" s="22">
        <v>12</v>
      </c>
      <c r="AA5">
        <v>12</v>
      </c>
      <c r="AD5" s="15">
        <v>15</v>
      </c>
      <c r="AF5">
        <v>9</v>
      </c>
      <c r="AG5">
        <v>9</v>
      </c>
      <c r="AI5">
        <v>23</v>
      </c>
      <c r="AJ5">
        <v>23</v>
      </c>
      <c r="AM5">
        <v>23</v>
      </c>
      <c r="AN5">
        <v>23</v>
      </c>
      <c r="AO5">
        <v>13</v>
      </c>
      <c r="AU5" s="15">
        <v>9</v>
      </c>
    </row>
    <row r="6" spans="1:12" ht="15">
      <c r="A6" t="s">
        <v>178</v>
      </c>
      <c r="B6" t="s">
        <v>181</v>
      </c>
      <c r="F6">
        <v>16</v>
      </c>
      <c r="G6" s="22">
        <v>8</v>
      </c>
      <c r="H6" s="28">
        <v>8</v>
      </c>
      <c r="K6" s="22">
        <v>8</v>
      </c>
      <c r="L6" s="28">
        <v>8</v>
      </c>
    </row>
    <row r="7" spans="1:48" s="51" customFormat="1" ht="15">
      <c r="A7" s="51" t="s">
        <v>178</v>
      </c>
      <c r="B7" s="51" t="s">
        <v>182</v>
      </c>
      <c r="C7" s="51">
        <v>7</v>
      </c>
      <c r="D7" s="51">
        <v>8</v>
      </c>
      <c r="E7" s="51">
        <v>9</v>
      </c>
      <c r="F7" s="51">
        <f>SUM(C7:E7)</f>
        <v>24</v>
      </c>
      <c r="G7" s="51">
        <v>15</v>
      </c>
      <c r="H7" s="52">
        <v>8</v>
      </c>
      <c r="I7" s="53"/>
      <c r="K7" s="51">
        <v>12</v>
      </c>
      <c r="L7" s="52">
        <v>15</v>
      </c>
      <c r="M7" s="53"/>
      <c r="O7" s="51">
        <v>6</v>
      </c>
      <c r="P7" s="54"/>
      <c r="Q7" s="53"/>
      <c r="R7" s="53"/>
      <c r="T7" s="55"/>
      <c r="AB7" s="53"/>
      <c r="AC7" s="55"/>
      <c r="AD7" s="56"/>
      <c r="AE7" s="55"/>
      <c r="AH7" s="53"/>
      <c r="AU7" s="56"/>
      <c r="AV7" s="55"/>
    </row>
    <row r="8" spans="1:48" s="51" customFormat="1" ht="15">
      <c r="A8" s="51" t="s">
        <v>178</v>
      </c>
      <c r="B8" s="51" t="s">
        <v>183</v>
      </c>
      <c r="F8" s="51">
        <v>19</v>
      </c>
      <c r="G8" s="51">
        <v>16</v>
      </c>
      <c r="H8" s="52">
        <v>7</v>
      </c>
      <c r="I8" s="53"/>
      <c r="K8" s="51">
        <v>8</v>
      </c>
      <c r="L8" s="57">
        <v>5</v>
      </c>
      <c r="M8" s="53"/>
      <c r="O8" s="51">
        <v>6</v>
      </c>
      <c r="P8" s="54"/>
      <c r="Q8" s="53"/>
      <c r="R8" s="53"/>
      <c r="T8" s="55"/>
      <c r="AB8" s="53"/>
      <c r="AC8" s="55"/>
      <c r="AD8" s="56"/>
      <c r="AE8" s="55"/>
      <c r="AH8" s="53"/>
      <c r="AU8" s="56"/>
      <c r="AV8" s="55"/>
    </row>
    <row r="9" spans="1:34" ht="15">
      <c r="A9" s="13" t="s">
        <v>184</v>
      </c>
      <c r="B9" s="13" t="s">
        <v>117</v>
      </c>
      <c r="I9" s="13">
        <v>63</v>
      </c>
      <c r="J9">
        <v>46</v>
      </c>
      <c r="L9" s="27"/>
      <c r="M9" s="13">
        <v>24</v>
      </c>
      <c r="N9">
        <v>23</v>
      </c>
      <c r="Q9" s="13">
        <v>27</v>
      </c>
      <c r="S9">
        <v>23</v>
      </c>
      <c r="AB9" s="13">
        <v>7</v>
      </c>
      <c r="AH9" s="13">
        <v>23</v>
      </c>
    </row>
    <row r="10" spans="1:48" ht="15">
      <c r="A10" s="14" t="s">
        <v>184</v>
      </c>
      <c r="B10" s="14" t="s">
        <v>185</v>
      </c>
      <c r="L10" s="27"/>
      <c r="T10" s="14">
        <v>34</v>
      </c>
      <c r="U10" s="12">
        <v>23</v>
      </c>
      <c r="AC10" s="14">
        <v>4</v>
      </c>
      <c r="AE10" s="14">
        <v>4</v>
      </c>
      <c r="AV10" s="14">
        <v>22</v>
      </c>
    </row>
    <row r="11" spans="1:16" ht="15">
      <c r="A11" t="s">
        <v>184</v>
      </c>
      <c r="B11" t="s">
        <v>186</v>
      </c>
      <c r="C11">
        <v>9</v>
      </c>
      <c r="D11">
        <v>5</v>
      </c>
      <c r="E11">
        <v>7</v>
      </c>
      <c r="F11">
        <f>SUM(C11:E11)</f>
        <v>21</v>
      </c>
      <c r="G11" s="22">
        <v>15</v>
      </c>
      <c r="H11" s="31">
        <v>14</v>
      </c>
      <c r="I11" s="24"/>
      <c r="K11" s="22">
        <v>12</v>
      </c>
      <c r="L11" s="27">
        <v>10</v>
      </c>
      <c r="O11">
        <v>7</v>
      </c>
      <c r="P11" s="32">
        <v>5</v>
      </c>
    </row>
    <row r="12" spans="1:16" ht="15">
      <c r="A12" t="s">
        <v>184</v>
      </c>
      <c r="B12" t="s">
        <v>187</v>
      </c>
      <c r="C12">
        <v>6</v>
      </c>
      <c r="D12">
        <v>3</v>
      </c>
      <c r="E12">
        <v>6</v>
      </c>
      <c r="F12">
        <v>15</v>
      </c>
      <c r="G12">
        <v>10</v>
      </c>
      <c r="H12" s="31">
        <v>9</v>
      </c>
      <c r="K12">
        <v>8</v>
      </c>
      <c r="L12" s="27">
        <v>8</v>
      </c>
      <c r="O12">
        <v>8</v>
      </c>
      <c r="P12" s="32">
        <v>6</v>
      </c>
    </row>
    <row r="13" spans="1:16" ht="15">
      <c r="A13" s="22" t="s">
        <v>184</v>
      </c>
      <c r="B13" t="s">
        <v>188</v>
      </c>
      <c r="C13">
        <v>5</v>
      </c>
      <c r="D13">
        <v>4</v>
      </c>
      <c r="E13">
        <v>12</v>
      </c>
      <c r="F13">
        <f>SUM(C13:E13)</f>
        <v>21</v>
      </c>
      <c r="G13">
        <v>24</v>
      </c>
      <c r="H13" s="33">
        <v>23</v>
      </c>
      <c r="K13">
        <v>24</v>
      </c>
      <c r="L13" s="12">
        <v>23</v>
      </c>
      <c r="O13">
        <v>21</v>
      </c>
      <c r="P13" s="32">
        <v>12</v>
      </c>
    </row>
    <row r="14" spans="1:12" ht="15">
      <c r="A14" t="s">
        <v>189</v>
      </c>
      <c r="B14" t="s">
        <v>190</v>
      </c>
      <c r="C14">
        <v>5</v>
      </c>
      <c r="D14">
        <v>5</v>
      </c>
      <c r="E14">
        <v>4</v>
      </c>
      <c r="F14">
        <f>SUM(C14:E14)</f>
        <v>14</v>
      </c>
      <c r="G14">
        <v>16</v>
      </c>
      <c r="H14" s="34">
        <v>11</v>
      </c>
      <c r="K14">
        <v>12</v>
      </c>
      <c r="L14" s="35">
        <v>11</v>
      </c>
    </row>
    <row r="15" spans="1:12" ht="15">
      <c r="A15" t="s">
        <v>189</v>
      </c>
      <c r="B15" t="s">
        <v>191</v>
      </c>
      <c r="C15">
        <v>13</v>
      </c>
      <c r="D15">
        <v>5</v>
      </c>
      <c r="E15">
        <v>5</v>
      </c>
      <c r="F15">
        <f>SUM(C15:E15)</f>
        <v>23</v>
      </c>
      <c r="G15" s="22">
        <v>18</v>
      </c>
      <c r="H15" s="34">
        <v>12</v>
      </c>
      <c r="I15" s="24"/>
      <c r="K15" s="22">
        <v>14</v>
      </c>
      <c r="L15" s="34">
        <v>12</v>
      </c>
    </row>
    <row r="16" spans="1:48" s="51" customFormat="1" ht="15">
      <c r="A16" s="51" t="s">
        <v>192</v>
      </c>
      <c r="B16" s="51" t="s">
        <v>193</v>
      </c>
      <c r="F16" s="51">
        <v>12</v>
      </c>
      <c r="G16" s="51">
        <v>10</v>
      </c>
      <c r="H16" s="58">
        <v>10</v>
      </c>
      <c r="I16" s="53"/>
      <c r="K16" s="51">
        <v>10</v>
      </c>
      <c r="L16" s="59">
        <v>9</v>
      </c>
      <c r="M16" s="53"/>
      <c r="P16" s="54"/>
      <c r="Q16" s="53"/>
      <c r="R16" s="53"/>
      <c r="T16" s="55"/>
      <c r="AB16" s="53"/>
      <c r="AC16" s="55"/>
      <c r="AD16" s="56"/>
      <c r="AE16" s="55"/>
      <c r="AH16" s="53"/>
      <c r="AU16" s="56"/>
      <c r="AV16" s="55"/>
    </row>
    <row r="17" spans="1:20" ht="15">
      <c r="A17" s="34" t="s">
        <v>192</v>
      </c>
      <c r="B17" s="34" t="s">
        <v>194</v>
      </c>
      <c r="C17" s="22">
        <v>2</v>
      </c>
      <c r="D17" s="22">
        <v>2</v>
      </c>
      <c r="E17" s="22">
        <v>1</v>
      </c>
      <c r="F17" s="22">
        <f>SUM(C17:E17)</f>
        <v>5</v>
      </c>
      <c r="G17" s="22">
        <v>23</v>
      </c>
      <c r="H17" s="36">
        <v>23</v>
      </c>
      <c r="I17" s="24"/>
      <c r="K17" s="22">
        <v>14</v>
      </c>
      <c r="L17" s="37">
        <v>14</v>
      </c>
      <c r="M17" s="24"/>
      <c r="O17" s="22">
        <v>15</v>
      </c>
      <c r="P17" s="38">
        <v>12</v>
      </c>
      <c r="Q17" s="24"/>
      <c r="R17" s="29">
        <v>15</v>
      </c>
      <c r="T17" s="25"/>
    </row>
    <row r="18" spans="1:16" ht="15">
      <c r="A18" t="s">
        <v>192</v>
      </c>
      <c r="B18" t="s">
        <v>195</v>
      </c>
      <c r="C18">
        <v>3</v>
      </c>
      <c r="D18">
        <v>1</v>
      </c>
      <c r="E18">
        <v>2</v>
      </c>
      <c r="F18">
        <f>SUM(C18:E18)</f>
        <v>6</v>
      </c>
      <c r="I18" s="13">
        <v>23</v>
      </c>
      <c r="J18">
        <v>23</v>
      </c>
      <c r="L18" s="32"/>
      <c r="M18" s="13">
        <v>23</v>
      </c>
      <c r="N18">
        <v>23</v>
      </c>
      <c r="P18" s="38"/>
    </row>
    <row r="19" spans="1:48" s="51" customFormat="1" ht="15">
      <c r="A19" s="51" t="s">
        <v>192</v>
      </c>
      <c r="B19" s="51" t="s">
        <v>196</v>
      </c>
      <c r="F19" s="51">
        <v>10</v>
      </c>
      <c r="G19" s="51">
        <v>10</v>
      </c>
      <c r="H19" s="58">
        <v>7</v>
      </c>
      <c r="K19" s="51">
        <v>10</v>
      </c>
      <c r="L19" s="58">
        <v>11</v>
      </c>
      <c r="M19" s="53"/>
      <c r="P19" s="60"/>
      <c r="Q19" s="53"/>
      <c r="R19" s="53"/>
      <c r="T19" s="55"/>
      <c r="AB19" s="53"/>
      <c r="AC19" s="55"/>
      <c r="AD19" s="56"/>
      <c r="AE19" s="55"/>
      <c r="AH19" s="53"/>
      <c r="AU19" s="56"/>
      <c r="AV19" s="55"/>
    </row>
    <row r="20" spans="1:48" s="51" customFormat="1" ht="15">
      <c r="A20" s="51" t="s">
        <v>197</v>
      </c>
      <c r="B20" s="56" t="s">
        <v>198</v>
      </c>
      <c r="C20" s="51">
        <v>3</v>
      </c>
      <c r="D20" s="51">
        <v>5</v>
      </c>
      <c r="E20" s="51">
        <v>3</v>
      </c>
      <c r="F20" s="51">
        <f>SUM(C20:E20)</f>
        <v>11</v>
      </c>
      <c r="G20" s="51">
        <v>6</v>
      </c>
      <c r="H20" s="58">
        <v>6</v>
      </c>
      <c r="I20" s="53"/>
      <c r="K20" s="51">
        <v>12</v>
      </c>
      <c r="L20" s="58">
        <v>12</v>
      </c>
      <c r="M20" s="53"/>
      <c r="O20" s="51">
        <v>7</v>
      </c>
      <c r="P20" s="60">
        <v>4</v>
      </c>
      <c r="Q20" s="53"/>
      <c r="R20" s="53">
        <v>0</v>
      </c>
      <c r="T20" s="55"/>
      <c r="AB20" s="53"/>
      <c r="AC20" s="55"/>
      <c r="AD20" s="56"/>
      <c r="AE20" s="55"/>
      <c r="AH20" s="53"/>
      <c r="AU20" s="56"/>
      <c r="AV20" s="55"/>
    </row>
    <row r="21" spans="1:18" ht="15">
      <c r="A21" t="s">
        <v>199</v>
      </c>
      <c r="B21" t="s">
        <v>200</v>
      </c>
      <c r="F21">
        <v>18</v>
      </c>
      <c r="G21">
        <v>10</v>
      </c>
      <c r="H21" s="39">
        <v>7</v>
      </c>
      <c r="K21">
        <v>10</v>
      </c>
      <c r="L21" s="38">
        <v>8</v>
      </c>
      <c r="O21">
        <v>10</v>
      </c>
      <c r="P21" s="38">
        <v>7</v>
      </c>
      <c r="R21" s="29">
        <v>8</v>
      </c>
    </row>
    <row r="22" spans="1:12" ht="15">
      <c r="A22" s="22" t="s">
        <v>199</v>
      </c>
      <c r="B22" t="s">
        <v>201</v>
      </c>
      <c r="C22">
        <v>3</v>
      </c>
      <c r="D22">
        <v>11</v>
      </c>
      <c r="E22">
        <v>8</v>
      </c>
      <c r="F22">
        <f>SUM(C22:E22)</f>
        <v>22</v>
      </c>
      <c r="G22">
        <v>12</v>
      </c>
      <c r="H22" s="40">
        <v>8</v>
      </c>
      <c r="K22">
        <v>12</v>
      </c>
      <c r="L22" s="41">
        <v>10</v>
      </c>
    </row>
    <row r="23" spans="1:48" s="51" customFormat="1" ht="15">
      <c r="A23" s="51" t="s">
        <v>199</v>
      </c>
      <c r="B23" s="51" t="s">
        <v>202</v>
      </c>
      <c r="C23" s="51">
        <v>5</v>
      </c>
      <c r="D23" s="51">
        <v>4</v>
      </c>
      <c r="E23" s="51">
        <v>4</v>
      </c>
      <c r="F23" s="51">
        <f>SUM(C23:E23)</f>
        <v>13</v>
      </c>
      <c r="G23" s="51">
        <v>10</v>
      </c>
      <c r="H23" s="61">
        <v>8</v>
      </c>
      <c r="K23" s="51">
        <v>10</v>
      </c>
      <c r="L23" s="60">
        <v>5</v>
      </c>
      <c r="M23" s="53"/>
      <c r="P23" s="54"/>
      <c r="Q23" s="53"/>
      <c r="R23" s="53"/>
      <c r="T23" s="55"/>
      <c r="AB23" s="53"/>
      <c r="AC23" s="55"/>
      <c r="AD23" s="56"/>
      <c r="AE23" s="55"/>
      <c r="AH23" s="53"/>
      <c r="AU23" s="56"/>
      <c r="AV23" s="55"/>
    </row>
    <row r="24" spans="5:52" ht="15">
      <c r="E24" s="12" t="s">
        <v>203</v>
      </c>
      <c r="G24">
        <f aca="true" t="shared" si="0" ref="G24:N24">SUM(G4:G23)</f>
        <v>249</v>
      </c>
      <c r="H24" s="42">
        <f t="shared" si="0"/>
        <v>207</v>
      </c>
      <c r="I24">
        <f t="shared" si="0"/>
        <v>86</v>
      </c>
      <c r="J24" s="43">
        <f>SUM(J4:J23)</f>
        <v>69</v>
      </c>
      <c r="K24">
        <f t="shared" si="0"/>
        <v>291</v>
      </c>
      <c r="L24" s="42">
        <f t="shared" si="0"/>
        <v>276</v>
      </c>
      <c r="M24" s="13">
        <f aca="true" t="shared" si="1" ref="M24:T24">SUM(M4:M22)</f>
        <v>47</v>
      </c>
      <c r="N24" s="43">
        <f t="shared" si="0"/>
        <v>46</v>
      </c>
      <c r="O24">
        <f t="shared" si="1"/>
        <v>80</v>
      </c>
      <c r="P24" s="42">
        <f aca="true" t="shared" si="2" ref="P24:AA24">SUM(P4:P23)</f>
        <v>46</v>
      </c>
      <c r="Q24" s="13">
        <f t="shared" si="1"/>
        <v>27</v>
      </c>
      <c r="S24" s="43">
        <f t="shared" si="2"/>
        <v>23</v>
      </c>
      <c r="T24" s="14">
        <f t="shared" si="1"/>
        <v>34</v>
      </c>
      <c r="U24" s="43">
        <f t="shared" si="2"/>
        <v>23</v>
      </c>
      <c r="V24">
        <f aca="true" t="shared" si="3" ref="V24:AZ24">SUM(V4:V22)</f>
        <v>100</v>
      </c>
      <c r="W24" s="43">
        <f t="shared" si="2"/>
        <v>92</v>
      </c>
      <c r="X24" s="13">
        <f t="shared" si="3"/>
        <v>65</v>
      </c>
      <c r="Y24" s="43">
        <f t="shared" si="2"/>
        <v>46</v>
      </c>
      <c r="Z24" s="13">
        <f t="shared" si="3"/>
        <v>12</v>
      </c>
      <c r="AA24" s="44">
        <f t="shared" si="2"/>
        <v>12</v>
      </c>
      <c r="AB24" s="13">
        <f t="shared" si="3"/>
        <v>7</v>
      </c>
      <c r="AC24" s="14">
        <f t="shared" si="3"/>
        <v>4</v>
      </c>
      <c r="AD24" s="15">
        <f t="shared" si="3"/>
        <v>15</v>
      </c>
      <c r="AE24" s="14">
        <f t="shared" si="3"/>
        <v>4</v>
      </c>
      <c r="AF24">
        <f t="shared" si="3"/>
        <v>49</v>
      </c>
      <c r="AG24" s="43">
        <f>SUM(AG4:AG23)</f>
        <v>46</v>
      </c>
      <c r="AH24" s="13">
        <f t="shared" si="3"/>
        <v>23</v>
      </c>
      <c r="AI24">
        <f t="shared" si="3"/>
        <v>73</v>
      </c>
      <c r="AJ24" s="43">
        <f>SUM(AJ4:AJ23)</f>
        <v>46</v>
      </c>
      <c r="AK24">
        <f t="shared" si="3"/>
        <v>0</v>
      </c>
      <c r="AL24">
        <f t="shared" si="3"/>
        <v>45</v>
      </c>
      <c r="AM24">
        <f t="shared" si="3"/>
        <v>143</v>
      </c>
      <c r="AN24" s="43">
        <f>SUM(AN4:AN23)</f>
        <v>138</v>
      </c>
      <c r="AO24">
        <f t="shared" si="3"/>
        <v>58</v>
      </c>
      <c r="AP24">
        <f t="shared" si="3"/>
        <v>70</v>
      </c>
      <c r="AQ24" s="43">
        <f>SUM(AQ4:AQ23)</f>
        <v>46</v>
      </c>
      <c r="AR24">
        <f t="shared" si="3"/>
        <v>23</v>
      </c>
      <c r="AS24" s="43">
        <f>SUM(AS4:AS23)</f>
        <v>23</v>
      </c>
      <c r="AT24">
        <f t="shared" si="3"/>
        <v>35</v>
      </c>
      <c r="AU24" s="15">
        <f t="shared" si="3"/>
        <v>9</v>
      </c>
      <c r="AV24" s="14">
        <f t="shared" si="3"/>
        <v>22</v>
      </c>
      <c r="AW24">
        <f t="shared" si="3"/>
        <v>22</v>
      </c>
      <c r="AX24">
        <f t="shared" si="3"/>
        <v>28</v>
      </c>
      <c r="AY24">
        <f t="shared" si="3"/>
        <v>28</v>
      </c>
      <c r="AZ24">
        <f t="shared" si="3"/>
        <v>28</v>
      </c>
    </row>
    <row r="26" ht="15">
      <c r="BA26" t="s">
        <v>204</v>
      </c>
    </row>
    <row r="27" spans="3:53" ht="15">
      <c r="C27" s="19" t="s">
        <v>205</v>
      </c>
      <c r="D27" s="45"/>
      <c r="E27" s="19" t="s">
        <v>206</v>
      </c>
      <c r="F27" s="45"/>
      <c r="G27" s="46">
        <f>QUOTIENT(G24,23)</f>
        <v>10</v>
      </c>
      <c r="H27" s="47">
        <f>QUOTIENT(H24,23)</f>
        <v>9</v>
      </c>
      <c r="I27" s="46">
        <f aca="true" t="shared" si="4" ref="I27:AZ27">QUOTIENT(I24,23)</f>
        <v>3</v>
      </c>
      <c r="J27" s="46">
        <f t="shared" si="4"/>
        <v>3</v>
      </c>
      <c r="K27" s="46">
        <f t="shared" si="4"/>
        <v>12</v>
      </c>
      <c r="L27" s="47">
        <f>QUOTIENT(L24,23)</f>
        <v>12</v>
      </c>
      <c r="M27" s="46">
        <f t="shared" si="4"/>
        <v>2</v>
      </c>
      <c r="N27" s="46">
        <f>QUOTIENT(N24,23)</f>
        <v>2</v>
      </c>
      <c r="O27" s="46">
        <f t="shared" si="4"/>
        <v>3</v>
      </c>
      <c r="P27" s="47">
        <f>QUOTIENT(P24,23)</f>
        <v>2</v>
      </c>
      <c r="Q27" s="46">
        <f t="shared" si="4"/>
        <v>1</v>
      </c>
      <c r="R27" s="50"/>
      <c r="S27" s="46">
        <f>QUOTIENT(S24,23)</f>
        <v>1</v>
      </c>
      <c r="T27" s="46">
        <f>QUOTIENT(T24,23)</f>
        <v>1</v>
      </c>
      <c r="U27" s="46">
        <f>QUOTIENT(U24,23)</f>
        <v>1</v>
      </c>
      <c r="V27" s="46">
        <f t="shared" si="4"/>
        <v>4</v>
      </c>
      <c r="W27" s="46">
        <f>QUOTIENT(W24,23)</f>
        <v>4</v>
      </c>
      <c r="X27" s="46">
        <f t="shared" si="4"/>
        <v>2</v>
      </c>
      <c r="Y27" s="46">
        <f>QUOTIENT(Y24,23)</f>
        <v>2</v>
      </c>
      <c r="Z27" s="46">
        <f t="shared" si="4"/>
        <v>0</v>
      </c>
      <c r="AA27" s="46">
        <f>QUOTIENT(AA24,23)</f>
        <v>0</v>
      </c>
      <c r="AB27" s="46">
        <f t="shared" si="4"/>
        <v>0</v>
      </c>
      <c r="AC27" s="46">
        <f t="shared" si="4"/>
        <v>0</v>
      </c>
      <c r="AD27" s="46">
        <f t="shared" si="4"/>
        <v>0</v>
      </c>
      <c r="AE27" s="46">
        <f t="shared" si="4"/>
        <v>0</v>
      </c>
      <c r="AF27" s="46">
        <f t="shared" si="4"/>
        <v>2</v>
      </c>
      <c r="AG27" s="46">
        <f>QUOTIENT(AG24,23)</f>
        <v>2</v>
      </c>
      <c r="AH27" s="46">
        <f t="shared" si="4"/>
        <v>1</v>
      </c>
      <c r="AI27" s="46">
        <f t="shared" si="4"/>
        <v>3</v>
      </c>
      <c r="AJ27" s="46">
        <f>QUOTIENT(AJ24,23)</f>
        <v>2</v>
      </c>
      <c r="AK27" s="46">
        <f t="shared" si="4"/>
        <v>0</v>
      </c>
      <c r="AL27" s="46">
        <f t="shared" si="4"/>
        <v>1</v>
      </c>
      <c r="AM27" s="46">
        <f t="shared" si="4"/>
        <v>6</v>
      </c>
      <c r="AN27" s="46">
        <f>QUOTIENT(AN24,23)</f>
        <v>6</v>
      </c>
      <c r="AO27" s="46">
        <f t="shared" si="4"/>
        <v>2</v>
      </c>
      <c r="AP27" s="46">
        <f t="shared" si="4"/>
        <v>3</v>
      </c>
      <c r="AQ27" s="46">
        <f>QUOTIENT(AQ24,23)</f>
        <v>2</v>
      </c>
      <c r="AR27" s="46">
        <f t="shared" si="4"/>
        <v>1</v>
      </c>
      <c r="AS27" s="46">
        <f>QUOTIENT(AS24,23)</f>
        <v>1</v>
      </c>
      <c r="AT27" s="46">
        <f t="shared" si="4"/>
        <v>1</v>
      </c>
      <c r="AU27" s="46">
        <f t="shared" si="4"/>
        <v>0</v>
      </c>
      <c r="AV27" s="46">
        <f t="shared" si="4"/>
        <v>0</v>
      </c>
      <c r="AW27" s="46">
        <f t="shared" si="4"/>
        <v>0</v>
      </c>
      <c r="AX27" s="46">
        <f t="shared" si="4"/>
        <v>1</v>
      </c>
      <c r="AY27" s="46">
        <f t="shared" si="4"/>
        <v>1</v>
      </c>
      <c r="AZ27" s="46">
        <f t="shared" si="4"/>
        <v>1</v>
      </c>
      <c r="BA27" s="46">
        <f>SUM(G27:AZ27)</f>
        <v>110</v>
      </c>
    </row>
    <row r="28" spans="3:54" ht="15">
      <c r="C28" s="32" t="s">
        <v>207</v>
      </c>
      <c r="D28" s="14"/>
      <c r="E28" s="14" t="s">
        <v>208</v>
      </c>
      <c r="F28" s="14"/>
      <c r="G28" s="25">
        <f>MOD(G24,23)</f>
        <v>19</v>
      </c>
      <c r="H28" s="48">
        <f>MOD(H24,23)</f>
        <v>0</v>
      </c>
      <c r="I28" s="25">
        <f aca="true" t="shared" si="5" ref="I28:AZ28">MOD(I24,23)</f>
        <v>17</v>
      </c>
      <c r="J28" s="25">
        <f t="shared" si="5"/>
        <v>0</v>
      </c>
      <c r="K28" s="25">
        <f t="shared" si="5"/>
        <v>15</v>
      </c>
      <c r="L28" s="48">
        <f>MOD(L24,23)</f>
        <v>0</v>
      </c>
      <c r="M28" s="25">
        <f t="shared" si="5"/>
        <v>1</v>
      </c>
      <c r="N28" s="25">
        <f>MOD(N24,23)</f>
        <v>0</v>
      </c>
      <c r="O28" s="25">
        <f t="shared" si="5"/>
        <v>11</v>
      </c>
      <c r="P28" s="48">
        <f>MOD(P24,23)</f>
        <v>0</v>
      </c>
      <c r="Q28" s="25">
        <f t="shared" si="5"/>
        <v>4</v>
      </c>
      <c r="R28" s="30"/>
      <c r="S28" s="25">
        <f>MOD(S24,23)</f>
        <v>0</v>
      </c>
      <c r="T28" s="25">
        <f>MOD(T24,23)</f>
        <v>11</v>
      </c>
      <c r="U28" s="25">
        <f>MOD(U24,23)</f>
        <v>0</v>
      </c>
      <c r="V28" s="25">
        <f t="shared" si="5"/>
        <v>8</v>
      </c>
      <c r="W28" s="25">
        <f>MOD(W24,23)</f>
        <v>0</v>
      </c>
      <c r="X28" s="25">
        <f t="shared" si="5"/>
        <v>19</v>
      </c>
      <c r="Y28" s="25">
        <f>MOD(Y24,23)</f>
        <v>0</v>
      </c>
      <c r="Z28" s="25">
        <f t="shared" si="5"/>
        <v>12</v>
      </c>
      <c r="AA28" s="25">
        <f>MOD(AA24,23)</f>
        <v>12</v>
      </c>
      <c r="AB28" s="25">
        <f t="shared" si="5"/>
        <v>7</v>
      </c>
      <c r="AC28" s="25">
        <f t="shared" si="5"/>
        <v>4</v>
      </c>
      <c r="AD28" s="25">
        <f t="shared" si="5"/>
        <v>15</v>
      </c>
      <c r="AE28" s="25">
        <f t="shared" si="5"/>
        <v>4</v>
      </c>
      <c r="AF28" s="25">
        <f t="shared" si="5"/>
        <v>3</v>
      </c>
      <c r="AG28" s="25">
        <f>MOD(AG24,23)</f>
        <v>0</v>
      </c>
      <c r="AH28" s="25">
        <f t="shared" si="5"/>
        <v>0</v>
      </c>
      <c r="AI28" s="25">
        <f t="shared" si="5"/>
        <v>4</v>
      </c>
      <c r="AJ28" s="25">
        <f>MOD(AJ24,23)</f>
        <v>0</v>
      </c>
      <c r="AK28" s="25">
        <f t="shared" si="5"/>
        <v>0</v>
      </c>
      <c r="AL28" s="25">
        <f t="shared" si="5"/>
        <v>22</v>
      </c>
      <c r="AM28" s="25">
        <f t="shared" si="5"/>
        <v>5</v>
      </c>
      <c r="AN28" s="25">
        <f>MOD(AN24,23)</f>
        <v>0</v>
      </c>
      <c r="AO28" s="25">
        <f t="shared" si="5"/>
        <v>12</v>
      </c>
      <c r="AP28" s="25">
        <f t="shared" si="5"/>
        <v>1</v>
      </c>
      <c r="AQ28" s="25">
        <f>MOD(AQ24,23)</f>
        <v>0</v>
      </c>
      <c r="AR28" s="25">
        <f t="shared" si="5"/>
        <v>0</v>
      </c>
      <c r="AS28" s="25">
        <f>MOD(AS24,23)</f>
        <v>0</v>
      </c>
      <c r="AT28" s="25">
        <f t="shared" si="5"/>
        <v>12</v>
      </c>
      <c r="AU28" s="25">
        <f t="shared" si="5"/>
        <v>9</v>
      </c>
      <c r="AV28" s="25">
        <f t="shared" si="5"/>
        <v>22</v>
      </c>
      <c r="AW28" s="25">
        <f t="shared" si="5"/>
        <v>22</v>
      </c>
      <c r="AX28" s="25">
        <f t="shared" si="5"/>
        <v>5</v>
      </c>
      <c r="AY28" s="25">
        <f t="shared" si="5"/>
        <v>5</v>
      </c>
      <c r="AZ28" s="25">
        <f t="shared" si="5"/>
        <v>5</v>
      </c>
      <c r="BA28" s="46">
        <f>SUM(G28:AZ28)</f>
        <v>286</v>
      </c>
      <c r="BB28" t="s">
        <v>209</v>
      </c>
    </row>
    <row r="29" ht="15">
      <c r="BA29">
        <f>QUOTIENT(BA28,23)</f>
        <v>12</v>
      </c>
    </row>
    <row r="30" spans="3:53" ht="15">
      <c r="C30" s="12" t="s">
        <v>210</v>
      </c>
      <c r="H30" s="42">
        <f>9*23</f>
        <v>207</v>
      </c>
      <c r="J30" s="43">
        <f>3*23</f>
        <v>69</v>
      </c>
      <c r="K30" s="12"/>
      <c r="L30" s="42">
        <f>12*23</f>
        <v>276</v>
      </c>
      <c r="M30"/>
      <c r="N30" s="43">
        <f>2*23</f>
        <v>46</v>
      </c>
      <c r="P30" s="42">
        <f>2*23</f>
        <v>46</v>
      </c>
      <c r="S30" s="43">
        <v>23</v>
      </c>
      <c r="U30" s="43">
        <v>23</v>
      </c>
      <c r="W30" s="43">
        <f>4*23</f>
        <v>92</v>
      </c>
      <c r="Y30" s="43">
        <f>2*23</f>
        <v>46</v>
      </c>
      <c r="AA30" s="44">
        <v>23</v>
      </c>
      <c r="AB30" s="13" t="s">
        <v>211</v>
      </c>
      <c r="AG30" s="43">
        <f>2*23</f>
        <v>46</v>
      </c>
      <c r="AJ30" s="43">
        <f>2*23</f>
        <v>46</v>
      </c>
      <c r="AN30" s="43">
        <f>6*23</f>
        <v>138</v>
      </c>
      <c r="AQ30" s="43">
        <f>2*23</f>
        <v>46</v>
      </c>
      <c r="AS30" s="43">
        <v>23</v>
      </c>
      <c r="BA30">
        <f>MOD(BA28,23)</f>
        <v>10</v>
      </c>
    </row>
    <row r="31" spans="3:45" ht="15">
      <c r="C31" s="12" t="s">
        <v>212</v>
      </c>
      <c r="H31" s="12">
        <f>G24-H24</f>
        <v>42</v>
      </c>
      <c r="J31">
        <f>I24-J24</f>
        <v>17</v>
      </c>
      <c r="K31" s="12"/>
      <c r="L31" s="12">
        <f>K24-L24</f>
        <v>15</v>
      </c>
      <c r="M31"/>
      <c r="N31">
        <f>M24-N24</f>
        <v>1</v>
      </c>
      <c r="P31" s="12">
        <f>O24-P24</f>
        <v>34</v>
      </c>
      <c r="S31">
        <f>Q24-S24</f>
        <v>4</v>
      </c>
      <c r="U31">
        <f>T24-U24</f>
        <v>11</v>
      </c>
      <c r="W31">
        <f>V24-W24</f>
        <v>8</v>
      </c>
      <c r="Y31">
        <f>X24-Y24</f>
        <v>19</v>
      </c>
      <c r="AA31">
        <f>Z24-AA24</f>
        <v>0</v>
      </c>
      <c r="AG31">
        <f>AF24-AG24</f>
        <v>3</v>
      </c>
      <c r="AJ31">
        <f>AI24-AJ24</f>
        <v>27</v>
      </c>
      <c r="AN31">
        <f>AM24-AN24</f>
        <v>5</v>
      </c>
      <c r="AQ31">
        <f>AP24-AQ24</f>
        <v>24</v>
      </c>
      <c r="AS31">
        <f>AR24-AS24</f>
        <v>0</v>
      </c>
    </row>
    <row r="32" ht="15">
      <c r="H32" s="12">
        <f>SUM(G8:G23)-38</f>
        <v>142</v>
      </c>
    </row>
    <row r="33" spans="8:53" ht="15">
      <c r="H33" s="12">
        <f>H32/H30</f>
        <v>0.6859903381642513</v>
      </c>
      <c r="AY33" s="12" t="s">
        <v>213</v>
      </c>
      <c r="AZ33" s="12" t="s">
        <v>214</v>
      </c>
      <c r="BA33" s="12">
        <f>BA27*23+BA28</f>
        <v>2816</v>
      </c>
    </row>
    <row r="41" spans="22:24" ht="15">
      <c r="V41" s="48"/>
      <c r="X41" s="22"/>
    </row>
    <row r="42" spans="22:24" ht="15">
      <c r="V42" s="48"/>
      <c r="X42" s="22"/>
    </row>
    <row r="43" spans="22:24" ht="15">
      <c r="V43" s="22"/>
      <c r="X43" s="22"/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ATHENS</dc:creator>
  <cp:keywords/>
  <dc:description/>
  <cp:lastModifiedBy>D ATHENS</cp:lastModifiedBy>
  <dcterms:created xsi:type="dcterms:W3CDTF">2013-10-10T19:29:24Z</dcterms:created>
  <dcterms:modified xsi:type="dcterms:W3CDTF">2013-10-15T05:00:59Z</dcterms:modified>
  <cp:category/>
  <cp:version/>
  <cp:contentType/>
  <cp:contentStatus/>
</cp:coreProperties>
</file>